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3735" windowWidth="9690" windowHeight="3300" activeTab="0"/>
  </bookViews>
  <sheets>
    <sheet name="6er_98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AI6" authorId="0">
      <text>
        <r>
          <rPr>
            <sz val="8"/>
            <rFont val="Tahoma"/>
            <family val="0"/>
          </rPr>
          <t>Bei richtiger Eingabe der Spielergebnisse, muß !! Weg sein</t>
        </r>
      </text>
    </comment>
  </commentList>
</comments>
</file>

<file path=xl/sharedStrings.xml><?xml version="1.0" encoding="utf-8"?>
<sst xmlns="http://schemas.openxmlformats.org/spreadsheetml/2006/main" count="48" uniqueCount="27">
  <si>
    <t>Nr</t>
  </si>
  <si>
    <t>Name</t>
  </si>
  <si>
    <t>Verein</t>
  </si>
  <si>
    <t>Pkt</t>
  </si>
  <si>
    <t>Satz</t>
  </si>
  <si>
    <t>Platz</t>
  </si>
  <si>
    <t>Erg.</t>
  </si>
  <si>
    <t>1.R</t>
  </si>
  <si>
    <t>-</t>
  </si>
  <si>
    <t>4.R</t>
  </si>
  <si>
    <t>2.R</t>
  </si>
  <si>
    <t>5.R</t>
  </si>
  <si>
    <t>3.R</t>
  </si>
  <si>
    <t>Eingaben innerhalb der Raster sind nur in den gelben</t>
  </si>
  <si>
    <t>eingegeben werden; kommt automatisch nach zweiter Zahl</t>
  </si>
  <si>
    <t>Zellen möglich. Doppelpunkt bei z.B. 3:0 muß nicht</t>
  </si>
  <si>
    <t>TV Bezgenriet</t>
  </si>
  <si>
    <t>Dürr</t>
  </si>
  <si>
    <t>Keller</t>
  </si>
  <si>
    <t>Binder</t>
  </si>
  <si>
    <t>Nellmann</t>
  </si>
  <si>
    <t>TG Donzdorf</t>
  </si>
  <si>
    <t>Slim</t>
  </si>
  <si>
    <t>TSG Eislingen</t>
  </si>
  <si>
    <t>TSV Wäschenberuen</t>
  </si>
  <si>
    <t>Oehlenberg</t>
  </si>
  <si>
    <t>Rangliste Mädchen U18 am 29.03.2010 in Zell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</si>
</sst>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b/>
      <sz val="12"/>
      <name val="Arial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9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>
      <alignment/>
    </xf>
    <xf numFmtId="0" fontId="0" fillId="0" borderId="27" xfId="0" applyBorder="1" applyAlignment="1" applyProtection="1">
      <alignment/>
      <protection locked="0"/>
    </xf>
    <xf numFmtId="0" fontId="1" fillId="0" borderId="34" xfId="0" applyFont="1" applyBorder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16" xfId="0" applyFont="1" applyBorder="1" applyAlignment="1">
      <alignment/>
    </xf>
    <xf numFmtId="0" fontId="5" fillId="0" borderId="35" xfId="0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3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33" borderId="4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41" xfId="0" applyFont="1" applyFill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1" fillId="34" borderId="20" xfId="0" applyFont="1" applyFill="1" applyBorder="1" applyAlignment="1" applyProtection="1">
      <alignment/>
      <protection/>
    </xf>
    <xf numFmtId="0" fontId="0" fillId="34" borderId="37" xfId="0" applyFont="1" applyFill="1" applyBorder="1" applyAlignment="1" applyProtection="1">
      <alignment/>
      <protection/>
    </xf>
    <xf numFmtId="0" fontId="1" fillId="34" borderId="20" xfId="0" applyFont="1" applyFill="1" applyBorder="1" applyAlignment="1" applyProtection="1">
      <alignment horizontal="center"/>
      <protection/>
    </xf>
    <xf numFmtId="0" fontId="0" fillId="34" borderId="41" xfId="0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1" fillId="34" borderId="41" xfId="0" applyFont="1" applyFill="1" applyBorder="1" applyAlignment="1" applyProtection="1">
      <alignment horizontal="center"/>
      <protection/>
    </xf>
    <xf numFmtId="0" fontId="1" fillId="34" borderId="37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0" fontId="0" fillId="0" borderId="28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 horizontal="center"/>
      <protection/>
    </xf>
    <xf numFmtId="0" fontId="0" fillId="34" borderId="43" xfId="0" applyFont="1" applyFill="1" applyBorder="1" applyAlignment="1" applyProtection="1">
      <alignment horizontal="center"/>
      <protection/>
    </xf>
    <xf numFmtId="0" fontId="1" fillId="34" borderId="43" xfId="0" applyFont="1" applyFill="1" applyBorder="1" applyAlignment="1" applyProtection="1">
      <alignment horizontal="center"/>
      <protection/>
    </xf>
    <xf numFmtId="0" fontId="1" fillId="34" borderId="39" xfId="0" applyFont="1" applyFill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/>
      <protection/>
    </xf>
    <xf numFmtId="0" fontId="0" fillId="0" borderId="2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 applyProtection="1">
      <alignment/>
      <protection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44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6" fillId="35" borderId="0" xfId="0" applyFont="1" applyFill="1" applyAlignment="1" applyProtection="1">
      <alignment horizontal="center"/>
      <protection locked="0"/>
    </xf>
    <xf numFmtId="0" fontId="1" fillId="0" borderId="46" xfId="0" applyFont="1" applyBorder="1" applyAlignment="1" applyProtection="1">
      <alignment/>
      <protection/>
    </xf>
    <xf numFmtId="0" fontId="1" fillId="0" borderId="47" xfId="0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 quotePrefix="1">
      <alignment horizontal="center"/>
      <protection/>
    </xf>
    <xf numFmtId="0" fontId="1" fillId="0" borderId="48" xfId="0" applyFont="1" applyFill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1" fillId="0" borderId="49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7" xfId="0" applyFont="1" applyBorder="1" applyAlignment="1" applyProtection="1" quotePrefix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20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0" xfId="0" applyFont="1" applyBorder="1" applyAlignment="1" applyProtection="1" quotePrefix="1">
      <alignment horizontal="center"/>
      <protection/>
    </xf>
    <xf numFmtId="0" fontId="0" fillId="0" borderId="20" xfId="0" applyFont="1" applyBorder="1" applyAlignment="1">
      <alignment/>
    </xf>
    <xf numFmtId="0" fontId="0" fillId="0" borderId="50" xfId="0" applyFont="1" applyBorder="1" applyAlignment="1" applyProtection="1">
      <alignment/>
      <protection/>
    </xf>
    <xf numFmtId="0" fontId="1" fillId="0" borderId="44" xfId="0" applyFont="1" applyFill="1" applyBorder="1" applyAlignment="1" applyProtection="1">
      <alignment/>
      <protection/>
    </xf>
    <xf numFmtId="0" fontId="1" fillId="0" borderId="51" xfId="0" applyFont="1" applyFill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33" xfId="0" applyFont="1" applyBorder="1" applyAlignment="1">
      <alignment/>
    </xf>
    <xf numFmtId="0" fontId="0" fillId="0" borderId="51" xfId="0" applyFont="1" applyBorder="1" applyAlignment="1">
      <alignment/>
    </xf>
    <xf numFmtId="0" fontId="1" fillId="0" borderId="44" xfId="0" applyFont="1" applyBorder="1" applyAlignment="1" applyProtection="1">
      <alignment/>
      <protection/>
    </xf>
    <xf numFmtId="0" fontId="0" fillId="0" borderId="44" xfId="0" applyFont="1" applyBorder="1" applyAlignment="1" applyProtection="1" quotePrefix="1">
      <alignment horizontal="center"/>
      <protection/>
    </xf>
    <xf numFmtId="0" fontId="1" fillId="0" borderId="51" xfId="0" applyFont="1" applyBorder="1" applyAlignment="1" applyProtection="1">
      <alignment/>
      <protection/>
    </xf>
    <xf numFmtId="0" fontId="0" fillId="0" borderId="44" xfId="0" applyFont="1" applyBorder="1" applyAlignment="1">
      <alignment/>
    </xf>
    <xf numFmtId="0" fontId="1" fillId="0" borderId="22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/>
      <protection/>
    </xf>
    <xf numFmtId="0" fontId="1" fillId="0" borderId="48" xfId="0" applyFont="1" applyBorder="1" applyAlignment="1" applyProtection="1">
      <alignment/>
      <protection/>
    </xf>
    <xf numFmtId="1" fontId="0" fillId="0" borderId="47" xfId="0" applyNumberFormat="1" applyFont="1" applyBorder="1" applyAlignment="1" applyProtection="1" quotePrefix="1">
      <alignment/>
      <protection/>
    </xf>
    <xf numFmtId="0" fontId="1" fillId="0" borderId="35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42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1" fillId="0" borderId="42" xfId="0" applyFont="1" applyBorder="1" applyAlignment="1" applyProtection="1">
      <alignment/>
      <protection/>
    </xf>
    <xf numFmtId="1" fontId="0" fillId="0" borderId="20" xfId="0" applyNumberFormat="1" applyFont="1" applyBorder="1" applyAlignment="1" applyProtection="1" quotePrefix="1">
      <alignment/>
      <protection/>
    </xf>
    <xf numFmtId="0" fontId="1" fillId="0" borderId="52" xfId="0" applyFont="1" applyBorder="1" applyAlignment="1">
      <alignment/>
    </xf>
    <xf numFmtId="0" fontId="0" fillId="0" borderId="44" xfId="0" applyFont="1" applyBorder="1" applyAlignment="1" quotePrefix="1">
      <alignment horizontal="center"/>
    </xf>
    <xf numFmtId="0" fontId="1" fillId="0" borderId="44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5" xfId="0" applyFont="1" applyBorder="1" applyAlignment="1" applyProtection="1" quotePrefix="1">
      <alignment horizontal="center"/>
      <protection/>
    </xf>
    <xf numFmtId="0" fontId="1" fillId="0" borderId="5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20" xfId="0" applyFont="1" applyBorder="1" applyAlignment="1" applyProtection="1">
      <alignment/>
      <protection/>
    </xf>
    <xf numFmtId="0" fontId="1" fillId="0" borderId="37" xfId="0" applyFont="1" applyBorder="1" applyAlignment="1" applyProtection="1">
      <alignment/>
      <protection/>
    </xf>
    <xf numFmtId="0" fontId="1" fillId="0" borderId="44" xfId="0" applyFont="1" applyFill="1" applyBorder="1" applyAlignment="1" applyProtection="1" quotePrefix="1">
      <alignment horizontal="center"/>
      <protection/>
    </xf>
    <xf numFmtId="0" fontId="1" fillId="0" borderId="47" xfId="0" applyFont="1" applyFill="1" applyBorder="1" applyAlignment="1" applyProtection="1" quotePrefix="1">
      <alignment horizontal="center"/>
      <protection/>
    </xf>
    <xf numFmtId="0" fontId="1" fillId="0" borderId="40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0" fillId="36" borderId="55" xfId="0" applyFont="1" applyFill="1" applyBorder="1" applyAlignment="1" applyProtection="1">
      <alignment/>
      <protection locked="0"/>
    </xf>
    <xf numFmtId="0" fontId="0" fillId="36" borderId="26" xfId="0" applyFont="1" applyFill="1" applyBorder="1" applyAlignment="1" applyProtection="1">
      <alignment/>
      <protection locked="0"/>
    </xf>
    <xf numFmtId="0" fontId="0" fillId="36" borderId="40" xfId="0" applyFont="1" applyFill="1" applyBorder="1" applyAlignment="1" applyProtection="1">
      <alignment/>
      <protection locked="0"/>
    </xf>
    <xf numFmtId="0" fontId="0" fillId="36" borderId="29" xfId="0" applyFont="1" applyFill="1" applyBorder="1" applyAlignment="1" applyProtection="1">
      <alignment/>
      <protection locked="0"/>
    </xf>
    <xf numFmtId="0" fontId="0" fillId="36" borderId="20" xfId="0" applyFont="1" applyFill="1" applyBorder="1" applyAlignment="1" applyProtection="1">
      <alignment horizontal="center"/>
      <protection locked="0"/>
    </xf>
    <xf numFmtId="0" fontId="0" fillId="36" borderId="52" xfId="0" applyFont="1" applyFill="1" applyBorder="1" applyAlignment="1" applyProtection="1">
      <alignment horizontal="center"/>
      <protection locked="0"/>
    </xf>
    <xf numFmtId="0" fontId="0" fillId="36" borderId="40" xfId="0" applyFont="1" applyFill="1" applyBorder="1" applyAlignment="1" applyProtection="1">
      <alignment horizontal="center"/>
      <protection locked="0"/>
    </xf>
    <xf numFmtId="0" fontId="0" fillId="36" borderId="26" xfId="0" applyFill="1" applyBorder="1" applyAlignment="1" applyProtection="1">
      <alignment horizontal="center"/>
      <protection locked="0"/>
    </xf>
    <xf numFmtId="0" fontId="0" fillId="36" borderId="37" xfId="0" applyFont="1" applyFill="1" applyBorder="1" applyAlignment="1" applyProtection="1">
      <alignment horizontal="center"/>
      <protection locked="0"/>
    </xf>
    <xf numFmtId="0" fontId="0" fillId="36" borderId="39" xfId="0" applyFont="1" applyFill="1" applyBorder="1" applyAlignment="1" applyProtection="1">
      <alignment horizontal="center"/>
      <protection locked="0"/>
    </xf>
    <xf numFmtId="0" fontId="0" fillId="36" borderId="51" xfId="0" applyFont="1" applyFill="1" applyBorder="1" applyAlignment="1" applyProtection="1">
      <alignment horizontal="center"/>
      <protection locked="0"/>
    </xf>
    <xf numFmtId="0" fontId="0" fillId="36" borderId="27" xfId="0" applyFont="1" applyFill="1" applyBorder="1" applyAlignment="1" applyProtection="1">
      <alignment horizontal="center"/>
      <protection locked="0"/>
    </xf>
    <xf numFmtId="0" fontId="0" fillId="36" borderId="28" xfId="0" applyFill="1" applyBorder="1" applyAlignment="1" applyProtection="1">
      <alignment horizontal="center"/>
      <protection locked="0"/>
    </xf>
    <xf numFmtId="0" fontId="0" fillId="36" borderId="26" xfId="0" applyFont="1" applyFill="1" applyBorder="1" applyAlignment="1" applyProtection="1">
      <alignment horizontal="center"/>
      <protection locked="0"/>
    </xf>
    <xf numFmtId="0" fontId="0" fillId="36" borderId="55" xfId="0" applyFont="1" applyFill="1" applyBorder="1" applyAlignment="1" applyProtection="1">
      <alignment horizontal="center"/>
      <protection locked="0"/>
    </xf>
    <xf numFmtId="0" fontId="0" fillId="36" borderId="56" xfId="0" applyFont="1" applyFill="1" applyBorder="1" applyAlignment="1" applyProtection="1">
      <alignment horizontal="center"/>
      <protection locked="0"/>
    </xf>
    <xf numFmtId="0" fontId="0" fillId="36" borderId="28" xfId="0" applyFont="1" applyFill="1" applyBorder="1" applyAlignment="1" applyProtection="1">
      <alignment horizontal="center"/>
      <protection locked="0"/>
    </xf>
    <xf numFmtId="0" fontId="0" fillId="36" borderId="45" xfId="0" applyFont="1" applyFill="1" applyBorder="1" applyAlignment="1" applyProtection="1">
      <alignment horizontal="center"/>
      <protection locked="0"/>
    </xf>
    <xf numFmtId="0" fontId="0" fillId="36" borderId="27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/>
      <protection/>
    </xf>
    <xf numFmtId="0" fontId="0" fillId="36" borderId="30" xfId="0" applyFill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0" fillId="36" borderId="29" xfId="0" applyFont="1" applyFill="1" applyBorder="1" applyAlignment="1" applyProtection="1">
      <alignment horizontal="center"/>
      <protection locked="0"/>
    </xf>
    <xf numFmtId="0" fontId="0" fillId="36" borderId="29" xfId="0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5" fillId="36" borderId="20" xfId="0" applyFont="1" applyFill="1" applyBorder="1" applyAlignment="1" applyProtection="1">
      <alignment horizontal="center" vertical="center"/>
      <protection/>
    </xf>
    <xf numFmtId="0" fontId="5" fillId="36" borderId="22" xfId="0" applyFont="1" applyFill="1" applyBorder="1" applyAlignment="1" applyProtection="1">
      <alignment horizontal="center" vertical="center"/>
      <protection/>
    </xf>
    <xf numFmtId="0" fontId="37" fillId="0" borderId="0" xfId="47" applyAlignment="1" applyProtection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L36"/>
  <sheetViews>
    <sheetView tabSelected="1" zoomScalePageLayoutView="0" workbookViewId="0" topLeftCell="A1">
      <selection activeCell="T1" sqref="T1:AB1"/>
    </sheetView>
  </sheetViews>
  <sheetFormatPr defaultColWidth="11.421875" defaultRowHeight="12.75"/>
  <cols>
    <col min="1" max="1" width="4.7109375" style="0" customWidth="1"/>
    <col min="2" max="4" width="1.8515625" style="0" customWidth="1"/>
    <col min="5" max="5" width="12.7109375" style="0" customWidth="1"/>
    <col min="6" max="6" width="1.7109375" style="0" customWidth="1"/>
    <col min="7" max="7" width="13.7109375" style="0" customWidth="1"/>
    <col min="8" max="8" width="2.00390625" style="0" customWidth="1"/>
    <col min="9" max="9" width="2.00390625" style="4" customWidth="1"/>
    <col min="10" max="10" width="2.00390625" style="0" customWidth="1"/>
    <col min="11" max="11" width="1.8515625" style="0" customWidth="1"/>
    <col min="12" max="12" width="2.00390625" style="0" customWidth="1"/>
    <col min="13" max="13" width="1.8515625" style="0" customWidth="1"/>
    <col min="14" max="24" width="2.00390625" style="0" customWidth="1"/>
    <col min="25" max="28" width="1.8515625" style="0" customWidth="1"/>
    <col min="29" max="29" width="3.28125" style="0" customWidth="1"/>
    <col min="30" max="30" width="1.8515625" style="0" customWidth="1"/>
    <col min="31" max="31" width="3.28125" style="0" customWidth="1"/>
    <col min="32" max="32" width="2.421875" style="0" customWidth="1"/>
    <col min="33" max="33" width="2.8515625" style="0" customWidth="1"/>
    <col min="34" max="34" width="2.421875" style="0" customWidth="1"/>
    <col min="35" max="35" width="1.8515625" style="0" customWidth="1"/>
    <col min="36" max="36" width="10.7109375" style="0" customWidth="1"/>
    <col min="38" max="38" width="7.8515625" style="0" customWidth="1"/>
    <col min="39" max="39" width="6.8515625" style="0" customWidth="1"/>
    <col min="40" max="41" width="10.7109375" style="0" customWidth="1"/>
    <col min="48" max="48" width="6.8515625" style="0" customWidth="1"/>
    <col min="57" max="57" width="6.8515625" style="0" customWidth="1"/>
    <col min="66" max="66" width="6.8515625" style="0" customWidth="1"/>
    <col min="75" max="75" width="6.8515625" style="0" customWidth="1"/>
  </cols>
  <sheetData>
    <row r="1" spans="1:34" ht="15.75" customHeight="1">
      <c r="A1" s="2" t="s">
        <v>26</v>
      </c>
      <c r="B1" s="3"/>
      <c r="C1" s="3"/>
      <c r="D1" s="3"/>
      <c r="E1" s="3"/>
      <c r="F1" s="3"/>
      <c r="G1" s="3"/>
      <c r="H1" s="3"/>
      <c r="I1" s="6"/>
      <c r="J1" s="3"/>
      <c r="K1" s="3"/>
      <c r="L1" s="3"/>
      <c r="M1" s="3"/>
      <c r="N1" s="3"/>
      <c r="O1" s="3"/>
      <c r="P1" s="3"/>
      <c r="Q1" s="3"/>
      <c r="R1" s="3"/>
      <c r="S1" s="3"/>
      <c r="T1" s="192"/>
      <c r="U1" s="3"/>
      <c r="V1" s="91"/>
      <c r="W1" s="3"/>
      <c r="X1" s="3"/>
      <c r="Y1" s="3"/>
      <c r="Z1" s="3"/>
      <c r="AA1" s="3"/>
      <c r="AB1" s="3"/>
      <c r="AC1" s="93"/>
      <c r="AD1" s="3"/>
      <c r="AE1" s="3"/>
      <c r="AF1" s="3"/>
      <c r="AG1" s="3"/>
      <c r="AH1" s="3"/>
    </row>
    <row r="2" spans="1:34" ht="15.75" customHeight="1">
      <c r="A2" s="44"/>
      <c r="B2" s="2"/>
      <c r="C2" s="2"/>
      <c r="D2" s="2"/>
      <c r="E2" s="2"/>
      <c r="F2" s="2"/>
      <c r="G2" s="3"/>
      <c r="H2" s="3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.75" customHeight="1">
      <c r="A3" s="92"/>
      <c r="B3" s="2"/>
      <c r="C3" s="2"/>
      <c r="D3" s="2"/>
      <c r="E3" s="2"/>
      <c r="F3" s="92"/>
      <c r="G3" s="105"/>
      <c r="H3" s="94"/>
      <c r="I3" s="50"/>
      <c r="J3" s="44"/>
      <c r="K3" s="44"/>
      <c r="L3" s="44"/>
      <c r="M3" s="4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6.5" thickBot="1">
      <c r="A4" s="95"/>
      <c r="B4" s="96"/>
      <c r="C4" s="96"/>
      <c r="D4" s="96"/>
      <c r="E4" s="36"/>
      <c r="F4" s="96"/>
      <c r="G4" s="97"/>
      <c r="H4" s="96"/>
      <c r="I4" s="98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ht="15.75">
      <c r="A5" s="12" t="s">
        <v>0</v>
      </c>
      <c r="B5" s="13"/>
      <c r="C5" s="8" t="s">
        <v>1</v>
      </c>
      <c r="D5" s="14"/>
      <c r="E5" s="47"/>
      <c r="F5" s="9" t="s">
        <v>2</v>
      </c>
      <c r="G5" s="49"/>
      <c r="H5" s="19"/>
      <c r="I5" s="20">
        <v>1</v>
      </c>
      <c r="J5" s="21"/>
      <c r="K5" s="19"/>
      <c r="L5" s="20">
        <v>2</v>
      </c>
      <c r="M5" s="21"/>
      <c r="N5" s="19"/>
      <c r="O5" s="20">
        <v>3</v>
      </c>
      <c r="P5" s="21"/>
      <c r="Q5" s="22"/>
      <c r="R5" s="20">
        <v>4</v>
      </c>
      <c r="S5" s="20"/>
      <c r="T5" s="37"/>
      <c r="U5" s="20">
        <v>5</v>
      </c>
      <c r="V5" s="21"/>
      <c r="W5" s="22"/>
      <c r="X5" s="20">
        <v>6</v>
      </c>
      <c r="Y5" s="21"/>
      <c r="Z5" s="23"/>
      <c r="AA5" s="23" t="s">
        <v>3</v>
      </c>
      <c r="AB5" s="21"/>
      <c r="AC5" s="21"/>
      <c r="AD5" s="24" t="s">
        <v>4</v>
      </c>
      <c r="AE5" s="22"/>
      <c r="AF5" s="5"/>
      <c r="AG5" s="1" t="s">
        <v>5</v>
      </c>
      <c r="AH5" s="10"/>
    </row>
    <row r="6" spans="1:38" ht="15.75">
      <c r="A6" s="15">
        <v>1</v>
      </c>
      <c r="B6" s="16"/>
      <c r="C6" s="162" t="s">
        <v>17</v>
      </c>
      <c r="D6" s="83"/>
      <c r="E6" s="74"/>
      <c r="F6" s="161" t="s">
        <v>16</v>
      </c>
      <c r="G6" s="84"/>
      <c r="H6" s="61"/>
      <c r="I6" s="61"/>
      <c r="J6" s="62"/>
      <c r="K6" s="63">
        <f>IF(H19&lt;&gt;"",H19,"")</f>
        <v>0</v>
      </c>
      <c r="L6" s="52" t="str">
        <f>IF(M6&lt;&gt;"",":","")</f>
        <v>:</v>
      </c>
      <c r="M6" s="53">
        <f>IF(J19&lt;&gt;"",J19,"")</f>
        <v>3</v>
      </c>
      <c r="N6" s="63">
        <f>IF(H21&lt;&gt;"",H21,"")</f>
        <v>3</v>
      </c>
      <c r="O6" s="52" t="str">
        <f>IF(P6&lt;&gt;"",":","")</f>
        <v>:</v>
      </c>
      <c r="P6" s="53">
        <f>IF(J21&lt;&gt;"",J21,"")</f>
        <v>0</v>
      </c>
      <c r="Q6" s="63">
        <f>IF(AF15&lt;&gt;"",AF15,"")</f>
        <v>0</v>
      </c>
      <c r="R6" s="52" t="str">
        <f>IF(S6&lt;&gt;"",":","")</f>
        <v>:</v>
      </c>
      <c r="S6" s="54">
        <f>IF(AH15&lt;&gt;"",AH15,"")</f>
        <v>3</v>
      </c>
      <c r="T6" s="63">
        <f>IF(AF19&lt;&gt;"",AF19,"")</f>
        <v>3</v>
      </c>
      <c r="U6" s="52" t="str">
        <f>IF(V6&lt;&gt;"",":","")</f>
        <v>:</v>
      </c>
      <c r="V6" s="54">
        <f>IF(AH19&lt;&gt;"",AH19,"")</f>
        <v>0</v>
      </c>
      <c r="W6" s="63">
        <f>IF(H14&lt;&gt;"",H14,"")</f>
        <v>1</v>
      </c>
      <c r="X6" s="52" t="str">
        <f>IF(Y6&lt;&gt;"",":","")</f>
        <v>:</v>
      </c>
      <c r="Y6" s="54">
        <f>IF(J14&lt;&gt;"",J14,"")</f>
        <v>3</v>
      </c>
      <c r="Z6" s="51">
        <f aca="true" t="shared" si="0" ref="Z6:Z11">IF(H6&gt;J6,1)+IF(K6&gt;M6,1)+IF(N6&gt;P6,1)+IF(Q6&gt;S6,1)+IF(T6&gt;V6,1)+IF(W6&gt;Y6,1)</f>
        <v>2</v>
      </c>
      <c r="AA6" s="52" t="str">
        <f aca="true" t="shared" si="1" ref="AA6:AA11">IF(AB6&lt;&gt;"",":","")</f>
        <v>:</v>
      </c>
      <c r="AB6" s="53">
        <f aca="true" t="shared" si="2" ref="AB6:AB11">IF(J6&gt;H6,1)+IF(M6&gt;K6,1)+IF(P6&gt;N6,1)+IF(S6&gt;Q6,1)+IF(V6&gt;T6,1)+IF(Y6&gt;W6,1)</f>
        <v>3</v>
      </c>
      <c r="AC6" s="54">
        <f>SUM(H14,H19,H21,AF15,AF19)</f>
        <v>7</v>
      </c>
      <c r="AD6" s="52" t="str">
        <f aca="true" t="shared" si="3" ref="AD6:AD11">IF(AE6&lt;&gt;"",":","")</f>
        <v>:</v>
      </c>
      <c r="AE6" s="54">
        <f>SUM(J14,J19,J21,AH15,AH19)</f>
        <v>9</v>
      </c>
      <c r="AF6" s="32"/>
      <c r="AG6" s="194">
        <f aca="true" t="shared" si="4" ref="AG6:AG11">RANK(AL6,AL$6:AL$11)</f>
        <v>4</v>
      </c>
      <c r="AH6" s="33"/>
      <c r="AI6" s="48">
        <f aca="true" t="shared" si="5" ref="AI6:AI11">IF(Z6+AB6&lt;&gt;5,"!!","")</f>
      </c>
      <c r="AL6" s="193">
        <f aca="true" t="shared" si="6" ref="AL6:AL11">(Z6-AB6)*1000+(AC6-AE6)*100</f>
        <v>-1200</v>
      </c>
    </row>
    <row r="7" spans="1:38" ht="15.75">
      <c r="A7" s="15">
        <v>2</v>
      </c>
      <c r="B7" s="16"/>
      <c r="C7" s="162" t="s">
        <v>19</v>
      </c>
      <c r="D7" s="83"/>
      <c r="E7" s="85"/>
      <c r="F7" s="162" t="s">
        <v>21</v>
      </c>
      <c r="G7" s="86"/>
      <c r="H7" s="64">
        <f>+M6</f>
        <v>3</v>
      </c>
      <c r="I7" s="52" t="str">
        <f>IF(J7&lt;&gt;"",":","")</f>
        <v>:</v>
      </c>
      <c r="J7" s="65">
        <f>+K6</f>
        <v>0</v>
      </c>
      <c r="K7" s="66"/>
      <c r="L7" s="67"/>
      <c r="M7" s="68"/>
      <c r="N7" s="63">
        <f>IF(AF16&lt;&gt;"",AF16,"")</f>
        <v>3</v>
      </c>
      <c r="O7" s="52" t="str">
        <f>IF(P7&lt;&gt;"",":","")</f>
        <v>:</v>
      </c>
      <c r="P7" s="53">
        <f>IF(AH16&lt;&gt;"",AH16,"")</f>
        <v>0</v>
      </c>
      <c r="Q7" s="63">
        <f>IF(AF18&lt;&gt;"",AF18,"")</f>
        <v>3</v>
      </c>
      <c r="R7" s="52" t="str">
        <f>IF(S7&lt;&gt;"",":","")</f>
        <v>:</v>
      </c>
      <c r="S7" s="54">
        <f>IF(AH18&lt;&gt;"",AH18,"")</f>
        <v>1</v>
      </c>
      <c r="T7" s="63">
        <f>IF(H15&lt;&gt;"",H15,"")</f>
        <v>3</v>
      </c>
      <c r="U7" s="52" t="str">
        <f>IF(V7&lt;&gt;"",":","")</f>
        <v>:</v>
      </c>
      <c r="V7" s="54">
        <f>IF(J15&lt;&gt;"",J15,"")</f>
        <v>0</v>
      </c>
      <c r="W7" s="63">
        <f>IF(H20&lt;&gt;"",H20,"")</f>
        <v>3</v>
      </c>
      <c r="X7" s="52" t="str">
        <f>IF(Y7&lt;&gt;"",":","")</f>
        <v>:</v>
      </c>
      <c r="Y7" s="54">
        <f>IF(J20&lt;&gt;"",J20,"")</f>
        <v>0</v>
      </c>
      <c r="Z7" s="51">
        <f t="shared" si="0"/>
        <v>5</v>
      </c>
      <c r="AA7" s="52" t="str">
        <f t="shared" si="1"/>
        <v>:</v>
      </c>
      <c r="AB7" s="53">
        <f t="shared" si="2"/>
        <v>0</v>
      </c>
      <c r="AC7" s="54">
        <f>SUM(H15,J19,H20,AF16,AF18)</f>
        <v>15</v>
      </c>
      <c r="AD7" s="52" t="str">
        <f t="shared" si="3"/>
        <v>:</v>
      </c>
      <c r="AE7" s="54">
        <f>SUM(J15,H19,J20,AH16,AH18)</f>
        <v>1</v>
      </c>
      <c r="AF7" s="32"/>
      <c r="AG7" s="194">
        <f t="shared" si="4"/>
        <v>1</v>
      </c>
      <c r="AH7" s="34"/>
      <c r="AI7" s="48">
        <f t="shared" si="5"/>
      </c>
      <c r="AL7" s="193">
        <f t="shared" si="6"/>
        <v>6400</v>
      </c>
    </row>
    <row r="8" spans="1:38" ht="15.75">
      <c r="A8" s="15">
        <v>3</v>
      </c>
      <c r="B8" s="16"/>
      <c r="C8" s="162" t="s">
        <v>22</v>
      </c>
      <c r="D8" s="83"/>
      <c r="E8" s="85"/>
      <c r="F8" s="162" t="s">
        <v>23</v>
      </c>
      <c r="G8" s="86"/>
      <c r="H8" s="64">
        <f>+P6</f>
        <v>0</v>
      </c>
      <c r="I8" s="52" t="str">
        <f>IF(J8&lt;&gt;"",":","")</f>
        <v>:</v>
      </c>
      <c r="J8" s="65">
        <f>+N6</f>
        <v>3</v>
      </c>
      <c r="K8" s="64">
        <f>+P7</f>
        <v>0</v>
      </c>
      <c r="L8" s="52" t="str">
        <f>IF(M8&lt;&gt;"",":","")</f>
        <v>:</v>
      </c>
      <c r="M8" s="65">
        <f>+N7</f>
        <v>3</v>
      </c>
      <c r="N8" s="68"/>
      <c r="O8" s="69"/>
      <c r="P8" s="70"/>
      <c r="Q8" s="63">
        <f>IF(H16&lt;&gt;"",H16,"")</f>
        <v>0</v>
      </c>
      <c r="R8" s="52" t="str">
        <f>IF(S8&lt;&gt;"",":","")</f>
        <v>:</v>
      </c>
      <c r="S8" s="54">
        <f>IF(J16&lt;&gt;"",J16,"")</f>
        <v>3</v>
      </c>
      <c r="T8" s="63">
        <f>IF(H18&lt;&gt;"",H18,"")</f>
        <v>0</v>
      </c>
      <c r="U8" s="52" t="str">
        <f>IF(V8&lt;&gt;"",":","")</f>
        <v>:</v>
      </c>
      <c r="V8" s="53">
        <f>IF(J18&lt;&gt;"",J18,"")</f>
        <v>3</v>
      </c>
      <c r="W8" s="63">
        <f>IF(AF17&lt;&gt;"",AF17,"")</f>
        <v>0</v>
      </c>
      <c r="X8" s="52" t="str">
        <f>IF(Y8&lt;&gt;"",":","")</f>
        <v>:</v>
      </c>
      <c r="Y8" s="54">
        <f>IF(AH17&lt;&gt;"",AH17,"")</f>
        <v>3</v>
      </c>
      <c r="Z8" s="51">
        <f t="shared" si="0"/>
        <v>0</v>
      </c>
      <c r="AA8" s="52" t="str">
        <f t="shared" si="1"/>
        <v>:</v>
      </c>
      <c r="AB8" s="53">
        <f t="shared" si="2"/>
        <v>5</v>
      </c>
      <c r="AC8" s="54">
        <f>SUM(H16,H18,J21,AH16,AF17)</f>
        <v>0</v>
      </c>
      <c r="AD8" s="52" t="str">
        <f t="shared" si="3"/>
        <v>:</v>
      </c>
      <c r="AE8" s="54">
        <f>SUM(J16,J18,H21,AF16,AH17)</f>
        <v>15</v>
      </c>
      <c r="AF8" s="32"/>
      <c r="AG8" s="194">
        <f t="shared" si="4"/>
        <v>6</v>
      </c>
      <c r="AH8" s="34"/>
      <c r="AI8" s="48">
        <f t="shared" si="5"/>
      </c>
      <c r="AL8" s="193">
        <f t="shared" si="6"/>
        <v>-6500</v>
      </c>
    </row>
    <row r="9" spans="1:38" ht="15.75">
      <c r="A9" s="15">
        <v>4</v>
      </c>
      <c r="B9" s="16"/>
      <c r="C9" s="162" t="s">
        <v>25</v>
      </c>
      <c r="D9" s="83"/>
      <c r="E9" s="85"/>
      <c r="F9" s="162" t="s">
        <v>24</v>
      </c>
      <c r="G9" s="86"/>
      <c r="H9" s="64">
        <f>+S6</f>
        <v>3</v>
      </c>
      <c r="I9" s="52" t="str">
        <f>IF(J9&lt;&gt;"",":","")</f>
        <v>:</v>
      </c>
      <c r="J9" s="65">
        <f>+Q6</f>
        <v>0</v>
      </c>
      <c r="K9" s="64">
        <f>+S7</f>
        <v>1</v>
      </c>
      <c r="L9" s="52" t="str">
        <f>IF(M9&lt;&gt;"",":","")</f>
        <v>:</v>
      </c>
      <c r="M9" s="65">
        <f>+Q7</f>
        <v>3</v>
      </c>
      <c r="N9" s="64">
        <f>+S8</f>
        <v>3</v>
      </c>
      <c r="O9" s="52" t="str">
        <f>IF(P9&lt;&gt;"",":","")</f>
        <v>:</v>
      </c>
      <c r="P9" s="53">
        <f>+Q8</f>
        <v>0</v>
      </c>
      <c r="Q9" s="71"/>
      <c r="R9" s="72"/>
      <c r="S9" s="73"/>
      <c r="T9" s="63">
        <f>IF(H22&lt;&gt;"",H22,"")</f>
        <v>3</v>
      </c>
      <c r="U9" s="52" t="str">
        <f>IF(V9&lt;&gt;"",":","")</f>
        <v>:</v>
      </c>
      <c r="V9" s="54">
        <f>IF(J22&lt;&gt;"",J22,"")</f>
        <v>0</v>
      </c>
      <c r="W9" s="63">
        <f>IF(H17&lt;&gt;"",H17,"")</f>
        <v>3</v>
      </c>
      <c r="X9" s="52" t="str">
        <f>IF(Y9&lt;&gt;"",":","")</f>
        <v>:</v>
      </c>
      <c r="Y9" s="54">
        <f>IF(J17&lt;&gt;"",J17,"")</f>
        <v>1</v>
      </c>
      <c r="Z9" s="51">
        <f t="shared" si="0"/>
        <v>4</v>
      </c>
      <c r="AA9" s="52" t="str">
        <f t="shared" si="1"/>
        <v>:</v>
      </c>
      <c r="AB9" s="53">
        <f t="shared" si="2"/>
        <v>1</v>
      </c>
      <c r="AC9" s="54">
        <f>SUM(J16,H17,H22,AH15,AH18)</f>
        <v>13</v>
      </c>
      <c r="AD9" s="52" t="str">
        <f t="shared" si="3"/>
        <v>:</v>
      </c>
      <c r="AE9" s="54">
        <f>SUM(H16,J17,J22,AF15,AF18)</f>
        <v>4</v>
      </c>
      <c r="AF9" s="32"/>
      <c r="AG9" s="194">
        <f t="shared" si="4"/>
        <v>2</v>
      </c>
      <c r="AH9" s="34"/>
      <c r="AI9" s="48">
        <f t="shared" si="5"/>
      </c>
      <c r="AL9" s="193">
        <f t="shared" si="6"/>
        <v>3900</v>
      </c>
    </row>
    <row r="10" spans="1:38" ht="15.75">
      <c r="A10" s="43">
        <v>5</v>
      </c>
      <c r="C10" s="162" t="s">
        <v>20</v>
      </c>
      <c r="D10" s="87"/>
      <c r="E10" s="74"/>
      <c r="F10" s="163" t="s">
        <v>21</v>
      </c>
      <c r="G10" s="84"/>
      <c r="H10" s="74">
        <f>+V6</f>
        <v>0</v>
      </c>
      <c r="I10" s="52" t="str">
        <f>IF(J10&lt;&gt;"",":","")</f>
        <v>:</v>
      </c>
      <c r="J10" s="75">
        <f>+T6</f>
        <v>3</v>
      </c>
      <c r="K10" s="74">
        <f>+V7</f>
        <v>0</v>
      </c>
      <c r="L10" s="52" t="str">
        <f>IF(M10&lt;&gt;"",":","")</f>
        <v>:</v>
      </c>
      <c r="M10" s="75">
        <f>+T7</f>
        <v>3</v>
      </c>
      <c r="N10" s="74">
        <f>+V8</f>
        <v>3</v>
      </c>
      <c r="O10" s="52" t="str">
        <f>IF(P10&lt;&gt;"",":","")</f>
        <v>:</v>
      </c>
      <c r="P10" s="75">
        <f>+T8</f>
        <v>0</v>
      </c>
      <c r="Q10" s="74">
        <f>+V9</f>
        <v>0</v>
      </c>
      <c r="R10" s="52" t="str">
        <f>IF(S10&lt;&gt;"",":","")</f>
        <v>:</v>
      </c>
      <c r="S10" s="74">
        <f>+T9</f>
        <v>3</v>
      </c>
      <c r="T10" s="59"/>
      <c r="U10" s="60"/>
      <c r="V10" s="60"/>
      <c r="W10" s="63">
        <f>IF(AF14&lt;&gt;"",AF14,"")</f>
        <v>3</v>
      </c>
      <c r="X10" s="52" t="str">
        <f>IF(Y10&lt;&gt;"",":","")</f>
        <v>:</v>
      </c>
      <c r="Y10" s="76">
        <f>IF(AH14&lt;&gt;"",AH14,"")</f>
        <v>2</v>
      </c>
      <c r="Z10" s="51">
        <f t="shared" si="0"/>
        <v>2</v>
      </c>
      <c r="AA10" s="52" t="str">
        <f t="shared" si="1"/>
        <v>:</v>
      </c>
      <c r="AB10" s="53">
        <f t="shared" si="2"/>
        <v>3</v>
      </c>
      <c r="AC10" s="54">
        <f>SUM(J15,J18,J22,AF14,AH19)</f>
        <v>6</v>
      </c>
      <c r="AD10" s="52" t="str">
        <f t="shared" si="3"/>
        <v>:</v>
      </c>
      <c r="AE10" s="53">
        <f>SUM(H15,H18,H22,AH14,AF19)</f>
        <v>11</v>
      </c>
      <c r="AF10" s="3"/>
      <c r="AG10" s="194">
        <f t="shared" si="4"/>
        <v>5</v>
      </c>
      <c r="AH10" s="42"/>
      <c r="AI10" s="48">
        <f t="shared" si="5"/>
      </c>
      <c r="AL10" s="193">
        <f t="shared" si="6"/>
        <v>-1500</v>
      </c>
    </row>
    <row r="11" spans="1:38" ht="15.75" customHeight="1" thickBot="1">
      <c r="A11" s="17">
        <v>6</v>
      </c>
      <c r="B11" s="18"/>
      <c r="C11" s="164" t="s">
        <v>18</v>
      </c>
      <c r="D11" s="88"/>
      <c r="E11" s="89"/>
      <c r="F11" s="164" t="s">
        <v>16</v>
      </c>
      <c r="G11" s="90"/>
      <c r="H11" s="77">
        <f>+Y6</f>
        <v>3</v>
      </c>
      <c r="I11" s="56" t="str">
        <f>IF(J11&lt;&gt;"",":","")</f>
        <v>:</v>
      </c>
      <c r="J11" s="78">
        <f>+W6</f>
        <v>1</v>
      </c>
      <c r="K11" s="77">
        <f>+Y7</f>
        <v>0</v>
      </c>
      <c r="L11" s="56" t="str">
        <f>IF(M11&lt;&gt;"",":","")</f>
        <v>:</v>
      </c>
      <c r="M11" s="78">
        <f>+W7</f>
        <v>3</v>
      </c>
      <c r="N11" s="77">
        <f>+Y8</f>
        <v>3</v>
      </c>
      <c r="O11" s="56" t="str">
        <f>IF(P11&lt;&gt;"",":","")</f>
        <v>:</v>
      </c>
      <c r="P11" s="57">
        <f>+W8</f>
        <v>0</v>
      </c>
      <c r="Q11" s="79">
        <f>+Y9</f>
        <v>1</v>
      </c>
      <c r="R11" s="56" t="str">
        <f>IF(S11&lt;&gt;"",":","")</f>
        <v>:</v>
      </c>
      <c r="S11" s="58">
        <f>+W9</f>
        <v>3</v>
      </c>
      <c r="T11" s="79">
        <f>+Y10</f>
        <v>2</v>
      </c>
      <c r="U11" s="56" t="str">
        <f>IF(V11&lt;&gt;"",":","")</f>
        <v>:</v>
      </c>
      <c r="V11" s="57">
        <f>+W10</f>
        <v>3</v>
      </c>
      <c r="W11" s="80"/>
      <c r="X11" s="81"/>
      <c r="Y11" s="82"/>
      <c r="Z11" s="55">
        <f t="shared" si="0"/>
        <v>2</v>
      </c>
      <c r="AA11" s="56" t="str">
        <f t="shared" si="1"/>
        <v>:</v>
      </c>
      <c r="AB11" s="57">
        <f t="shared" si="2"/>
        <v>3</v>
      </c>
      <c r="AC11" s="58">
        <f>SUM(J14,J17,J20,AH14,AH17)</f>
        <v>9</v>
      </c>
      <c r="AD11" s="56" t="str">
        <f t="shared" si="3"/>
        <v>:</v>
      </c>
      <c r="AE11" s="58">
        <f>SUM(H14,H17,H20,AF14,AF17)</f>
        <v>10</v>
      </c>
      <c r="AF11" s="35"/>
      <c r="AG11" s="195">
        <f t="shared" si="4"/>
        <v>3</v>
      </c>
      <c r="AH11" s="38"/>
      <c r="AI11" s="48">
        <f t="shared" si="5"/>
      </c>
      <c r="AL11" s="193">
        <f t="shared" si="6"/>
        <v>-1100</v>
      </c>
    </row>
    <row r="12" spans="1:34" ht="13.5" thickBot="1">
      <c r="A12" s="4"/>
      <c r="I12"/>
      <c r="AH12" s="4"/>
    </row>
    <row r="13" spans="1:34" ht="15.75" customHeight="1">
      <c r="A13" s="27"/>
      <c r="B13" s="28"/>
      <c r="C13" s="28"/>
      <c r="D13" s="29"/>
      <c r="E13" s="30" t="s">
        <v>1</v>
      </c>
      <c r="F13" s="30"/>
      <c r="G13" s="30" t="s">
        <v>1</v>
      </c>
      <c r="H13" s="28" t="s">
        <v>6</v>
      </c>
      <c r="I13" s="28"/>
      <c r="J13" s="28"/>
      <c r="K13" s="40"/>
      <c r="L13" s="29"/>
      <c r="M13" s="31"/>
      <c r="N13" s="28"/>
      <c r="O13" s="7"/>
      <c r="P13" s="28"/>
      <c r="Q13" s="28"/>
      <c r="R13" s="28" t="s">
        <v>1</v>
      </c>
      <c r="S13" s="28"/>
      <c r="T13" s="28"/>
      <c r="U13" s="28"/>
      <c r="V13" s="28"/>
      <c r="W13" s="28"/>
      <c r="X13" s="28"/>
      <c r="Y13" s="28"/>
      <c r="Z13" s="28"/>
      <c r="AA13" s="28" t="s">
        <v>1</v>
      </c>
      <c r="AB13" s="28"/>
      <c r="AC13" s="28"/>
      <c r="AD13" s="28"/>
      <c r="AE13" s="28"/>
      <c r="AF13" s="28" t="s">
        <v>6</v>
      </c>
      <c r="AG13" s="28"/>
      <c r="AH13" s="39"/>
    </row>
    <row r="14" spans="1:34" s="116" customFormat="1" ht="15.75">
      <c r="A14" s="106" t="s">
        <v>7</v>
      </c>
      <c r="B14" s="107">
        <v>1</v>
      </c>
      <c r="C14" s="108" t="s">
        <v>8</v>
      </c>
      <c r="D14" s="109">
        <v>6</v>
      </c>
      <c r="E14" s="180" t="str">
        <f>IF(C6&lt;&gt;"",C6,"")</f>
        <v>Dürr</v>
      </c>
      <c r="F14" s="181" t="str">
        <f>IF(G14&lt;&gt;"","-","")</f>
        <v>-</v>
      </c>
      <c r="G14" s="180" t="str">
        <f>IF(C11&lt;&gt;"",C11,"")</f>
        <v>Keller</v>
      </c>
      <c r="H14" s="174">
        <v>1</v>
      </c>
      <c r="I14" s="115" t="str">
        <f aca="true" t="shared" si="7" ref="I14:I22">IF(J14&lt;&gt;"",":","")</f>
        <v>:</v>
      </c>
      <c r="J14" s="169">
        <v>3</v>
      </c>
      <c r="K14" s="111" t="s">
        <v>9</v>
      </c>
      <c r="L14" s="112"/>
      <c r="M14" s="107">
        <v>5</v>
      </c>
      <c r="N14" s="108" t="s">
        <v>8</v>
      </c>
      <c r="O14" s="109">
        <v>6</v>
      </c>
      <c r="P14" s="180" t="str">
        <f>IF(C10&lt;&gt;"",C10,"")</f>
        <v>Nellmann</v>
      </c>
      <c r="Q14" s="113"/>
      <c r="R14" s="110"/>
      <c r="S14" s="110"/>
      <c r="T14" s="110"/>
      <c r="U14" s="110"/>
      <c r="V14" s="110"/>
      <c r="W14" s="181" t="str">
        <f aca="true" t="shared" si="8" ref="W14:W19">IF(X14&lt;&gt;"","-","")</f>
        <v>-</v>
      </c>
      <c r="X14" s="180" t="str">
        <f>IF(C11&lt;&gt;"",C11,"")</f>
        <v>Keller</v>
      </c>
      <c r="Y14" s="113"/>
      <c r="Z14" s="110"/>
      <c r="AA14" s="110"/>
      <c r="AB14" s="110"/>
      <c r="AC14" s="110"/>
      <c r="AD14" s="110"/>
      <c r="AE14" s="110"/>
      <c r="AF14" s="174">
        <v>3</v>
      </c>
      <c r="AG14" s="115" t="str">
        <f aca="true" t="shared" si="9" ref="AG14:AG19">IF(AH14&lt;&gt;"",":","")</f>
        <v>:</v>
      </c>
      <c r="AH14" s="176">
        <v>2</v>
      </c>
    </row>
    <row r="15" spans="1:34" s="116" customFormat="1" ht="15.75">
      <c r="A15" s="137"/>
      <c r="B15" s="138">
        <v>2</v>
      </c>
      <c r="C15" s="153" t="s">
        <v>8</v>
      </c>
      <c r="D15" s="139">
        <v>5</v>
      </c>
      <c r="E15" s="180" t="str">
        <f>IF(C7&lt;&gt;"",C7,"")</f>
        <v>Binder</v>
      </c>
      <c r="F15" s="181" t="str">
        <f aca="true" t="shared" si="10" ref="F15:F22">IF(G15&lt;&gt;"","-","")</f>
        <v>-</v>
      </c>
      <c r="G15" s="180" t="str">
        <f>IF(C10&lt;&gt;"",C10,"")</f>
        <v>Nellmann</v>
      </c>
      <c r="H15" s="174">
        <v>3</v>
      </c>
      <c r="I15" s="115" t="str">
        <f t="shared" si="7"/>
        <v>:</v>
      </c>
      <c r="J15" s="169">
        <v>0</v>
      </c>
      <c r="K15" s="118"/>
      <c r="L15" s="119"/>
      <c r="M15" s="154">
        <v>1</v>
      </c>
      <c r="N15" s="120" t="s">
        <v>8</v>
      </c>
      <c r="O15" s="155">
        <v>4</v>
      </c>
      <c r="P15" s="180" t="str">
        <f>IF(C6&lt;&gt;"",C6,"")</f>
        <v>Dürr</v>
      </c>
      <c r="Q15" s="121"/>
      <c r="R15" s="117"/>
      <c r="S15" s="117"/>
      <c r="T15" s="117"/>
      <c r="U15" s="117"/>
      <c r="V15" s="117"/>
      <c r="W15" s="181" t="str">
        <f t="shared" si="8"/>
        <v>-</v>
      </c>
      <c r="X15" s="180" t="str">
        <f>IF(C9&lt;&gt;"",C9,"")</f>
        <v>Oehlenberg</v>
      </c>
      <c r="Y15" s="121"/>
      <c r="Z15" s="117"/>
      <c r="AA15" s="117"/>
      <c r="AB15" s="117"/>
      <c r="AC15" s="117"/>
      <c r="AD15" s="117"/>
      <c r="AE15" s="117"/>
      <c r="AF15" s="174">
        <v>0</v>
      </c>
      <c r="AG15" s="115" t="str">
        <f t="shared" si="9"/>
        <v>:</v>
      </c>
      <c r="AH15" s="177">
        <v>3</v>
      </c>
    </row>
    <row r="16" spans="1:34" s="116" customFormat="1" ht="16.5" thickBot="1">
      <c r="A16" s="122"/>
      <c r="B16" s="123">
        <v>3</v>
      </c>
      <c r="C16" s="156" t="s">
        <v>8</v>
      </c>
      <c r="D16" s="124">
        <v>4</v>
      </c>
      <c r="E16" s="184" t="str">
        <f>IF(C8&lt;&gt;"",C8,"")</f>
        <v>Slim</v>
      </c>
      <c r="F16" s="185" t="str">
        <f t="shared" si="10"/>
        <v>-</v>
      </c>
      <c r="G16" s="186" t="str">
        <f>IF(C9&lt;&gt;"",C9,"")</f>
        <v>Oehlenberg</v>
      </c>
      <c r="H16" s="190">
        <v>0</v>
      </c>
      <c r="I16" s="132" t="str">
        <f t="shared" si="7"/>
        <v>:</v>
      </c>
      <c r="J16" s="170">
        <v>3</v>
      </c>
      <c r="K16" s="126"/>
      <c r="L16" s="127"/>
      <c r="M16" s="128">
        <v>2</v>
      </c>
      <c r="N16" s="129" t="s">
        <v>8</v>
      </c>
      <c r="O16" s="130">
        <v>3</v>
      </c>
      <c r="P16" s="184" t="str">
        <f>IF(C7&lt;&gt;"",C7,"")</f>
        <v>Binder</v>
      </c>
      <c r="Q16" s="131"/>
      <c r="R16" s="125"/>
      <c r="S16" s="125"/>
      <c r="T16" s="125"/>
      <c r="U16" s="125"/>
      <c r="V16" s="125"/>
      <c r="W16" s="185" t="str">
        <f t="shared" si="8"/>
        <v>-</v>
      </c>
      <c r="X16" s="186" t="str">
        <f>IF(C8&lt;&gt;"",C8,"")</f>
        <v>Slim</v>
      </c>
      <c r="Y16" s="131"/>
      <c r="Z16" s="125"/>
      <c r="AA16" s="125"/>
      <c r="AB16" s="125"/>
      <c r="AC16" s="125"/>
      <c r="AD16" s="125"/>
      <c r="AE16" s="125"/>
      <c r="AF16" s="166">
        <v>3</v>
      </c>
      <c r="AG16" s="132" t="str">
        <f t="shared" si="9"/>
        <v>:</v>
      </c>
      <c r="AH16" s="178">
        <v>0</v>
      </c>
    </row>
    <row r="17" spans="1:34" s="116" customFormat="1" ht="15.75">
      <c r="A17" s="106" t="s">
        <v>10</v>
      </c>
      <c r="B17" s="107">
        <v>4</v>
      </c>
      <c r="C17" s="157" t="s">
        <v>8</v>
      </c>
      <c r="D17" s="109">
        <v>6</v>
      </c>
      <c r="E17" s="182" t="str">
        <f>IF(C9&lt;&gt;"",C9,"")</f>
        <v>Oehlenberg</v>
      </c>
      <c r="F17" s="183" t="str">
        <f t="shared" si="10"/>
        <v>-</v>
      </c>
      <c r="G17" s="182" t="str">
        <f>IF(C11&lt;&gt;"",C11,"")</f>
        <v>Keller</v>
      </c>
      <c r="H17" s="174">
        <v>3</v>
      </c>
      <c r="I17" s="136" t="str">
        <f t="shared" si="7"/>
        <v>:</v>
      </c>
      <c r="J17" s="169">
        <v>1</v>
      </c>
      <c r="K17" s="111" t="s">
        <v>11</v>
      </c>
      <c r="L17" s="112"/>
      <c r="M17" s="133">
        <v>3</v>
      </c>
      <c r="N17" s="114" t="s">
        <v>8</v>
      </c>
      <c r="O17" s="134">
        <v>6</v>
      </c>
      <c r="P17" s="182" t="str">
        <f>IF(C8&lt;&gt;"",C8,"")</f>
        <v>Slim</v>
      </c>
      <c r="Q17" s="113"/>
      <c r="R17" s="110"/>
      <c r="S17" s="110"/>
      <c r="T17" s="110"/>
      <c r="U17" s="110"/>
      <c r="V17" s="110"/>
      <c r="W17" s="181" t="str">
        <f t="shared" si="8"/>
        <v>-</v>
      </c>
      <c r="X17" s="180" t="str">
        <f>IF(C11&lt;&gt;"",C11,"")</f>
        <v>Keller</v>
      </c>
      <c r="Y17" s="113"/>
      <c r="Z17" s="135"/>
      <c r="AA17" s="110"/>
      <c r="AB17" s="110"/>
      <c r="AC17" s="110"/>
      <c r="AD17" s="110"/>
      <c r="AE17" s="110"/>
      <c r="AF17" s="174">
        <v>0</v>
      </c>
      <c r="AG17" s="136"/>
      <c r="AH17" s="177">
        <v>3</v>
      </c>
    </row>
    <row r="18" spans="1:34" s="116" customFormat="1" ht="15.75">
      <c r="A18" s="137"/>
      <c r="B18" s="138">
        <v>3</v>
      </c>
      <c r="C18" s="153" t="s">
        <v>8</v>
      </c>
      <c r="D18" s="139">
        <v>5</v>
      </c>
      <c r="E18" s="180" t="str">
        <f>IF(C8&lt;&gt;"",C8,"")</f>
        <v>Slim</v>
      </c>
      <c r="F18" s="181" t="str">
        <f t="shared" si="10"/>
        <v>-</v>
      </c>
      <c r="G18" s="180" t="str">
        <f>IF(C10&lt;&gt;"",C10,"")</f>
        <v>Nellmann</v>
      </c>
      <c r="H18" s="174">
        <v>0</v>
      </c>
      <c r="I18" s="115" t="str">
        <f t="shared" si="7"/>
        <v>:</v>
      </c>
      <c r="J18" s="169">
        <v>3</v>
      </c>
      <c r="K18" s="118"/>
      <c r="L18" s="119"/>
      <c r="M18" s="140">
        <v>2</v>
      </c>
      <c r="N18" s="141" t="s">
        <v>8</v>
      </c>
      <c r="O18" s="142">
        <v>4</v>
      </c>
      <c r="P18" s="180" t="str">
        <f>IF(C7&lt;&gt;"",C7,"")</f>
        <v>Binder</v>
      </c>
      <c r="Q18" s="121"/>
      <c r="R18" s="117"/>
      <c r="S18" s="117"/>
      <c r="T18" s="117"/>
      <c r="U18" s="117"/>
      <c r="V18" s="117"/>
      <c r="W18" s="181" t="str">
        <f t="shared" si="8"/>
        <v>-</v>
      </c>
      <c r="X18" s="180" t="str">
        <f>IF(C9&lt;&gt;"",C9,"")</f>
        <v>Oehlenberg</v>
      </c>
      <c r="Y18" s="121"/>
      <c r="Z18" s="143"/>
      <c r="AA18" s="117"/>
      <c r="AB18" s="117"/>
      <c r="AC18" s="117"/>
      <c r="AD18" s="117"/>
      <c r="AE18" s="117"/>
      <c r="AF18" s="175">
        <v>3</v>
      </c>
      <c r="AG18" s="115" t="str">
        <f t="shared" si="9"/>
        <v>:</v>
      </c>
      <c r="AH18" s="179">
        <v>1</v>
      </c>
    </row>
    <row r="19" spans="1:34" s="116" customFormat="1" ht="16.5" customHeight="1" thickBot="1">
      <c r="A19" s="126"/>
      <c r="B19" s="144">
        <v>1</v>
      </c>
      <c r="C19" s="145" t="s">
        <v>8</v>
      </c>
      <c r="D19" s="146">
        <v>2</v>
      </c>
      <c r="E19" s="184" t="str">
        <f>IF(C6&lt;&gt;"",C6,"")</f>
        <v>Dürr</v>
      </c>
      <c r="F19" s="185" t="str">
        <f t="shared" si="10"/>
        <v>-</v>
      </c>
      <c r="G19" s="186" t="str">
        <f>IF(C7&lt;&gt;"",C7,"")</f>
        <v>Binder</v>
      </c>
      <c r="H19" s="190">
        <v>0</v>
      </c>
      <c r="I19" s="132" t="str">
        <f t="shared" si="7"/>
        <v>:</v>
      </c>
      <c r="J19" s="171">
        <v>3</v>
      </c>
      <c r="K19" s="147"/>
      <c r="L19" s="148"/>
      <c r="M19" s="149">
        <v>1</v>
      </c>
      <c r="N19" s="150" t="s">
        <v>8</v>
      </c>
      <c r="O19" s="151">
        <v>5</v>
      </c>
      <c r="P19" s="184" t="str">
        <f>IF(C6&lt;&gt;"",C6,"")</f>
        <v>Dürr</v>
      </c>
      <c r="Q19" s="152"/>
      <c r="R19" s="152"/>
      <c r="S19" s="152"/>
      <c r="T19" s="152"/>
      <c r="U19" s="152"/>
      <c r="V19" s="152"/>
      <c r="W19" s="185" t="str">
        <f t="shared" si="8"/>
        <v>-</v>
      </c>
      <c r="X19" s="186" t="str">
        <f>IF(C10&lt;&gt;"",C10,"")</f>
        <v>Nellmann</v>
      </c>
      <c r="Z19" s="152"/>
      <c r="AA19" s="152"/>
      <c r="AB19" s="152"/>
      <c r="AC19" s="152"/>
      <c r="AD19" s="152"/>
      <c r="AE19" s="148"/>
      <c r="AF19" s="165">
        <v>3</v>
      </c>
      <c r="AG19" s="115" t="str">
        <f t="shared" si="9"/>
        <v>:</v>
      </c>
      <c r="AH19" s="177">
        <v>0</v>
      </c>
    </row>
    <row r="20" spans="1:34" ht="15.75">
      <c r="A20" s="45" t="s">
        <v>12</v>
      </c>
      <c r="B20" s="158">
        <v>2</v>
      </c>
      <c r="C20" s="159" t="s">
        <v>8</v>
      </c>
      <c r="D20" s="160">
        <v>6</v>
      </c>
      <c r="E20" s="188" t="str">
        <f>IF(C7&lt;&gt;"",C7,"")</f>
        <v>Binder</v>
      </c>
      <c r="F20" s="183" t="str">
        <f t="shared" si="10"/>
        <v>-</v>
      </c>
      <c r="G20" s="182" t="str">
        <f>IF(C11&lt;&gt;"",C11,"")</f>
        <v>Keller</v>
      </c>
      <c r="H20" s="167">
        <v>3</v>
      </c>
      <c r="I20" s="46" t="str">
        <f t="shared" si="7"/>
        <v>:</v>
      </c>
      <c r="J20" s="172">
        <v>0</v>
      </c>
      <c r="K20" s="100"/>
      <c r="L20" s="101" t="s">
        <v>13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2"/>
    </row>
    <row r="21" spans="1:34" ht="15.75">
      <c r="A21" s="11"/>
      <c r="B21" s="158">
        <v>1</v>
      </c>
      <c r="C21" s="159" t="s">
        <v>8</v>
      </c>
      <c r="D21" s="160">
        <v>3</v>
      </c>
      <c r="E21" s="189" t="str">
        <f>IF(C6&lt;&gt;"",C6,"")</f>
        <v>Dürr</v>
      </c>
      <c r="F21" s="181" t="str">
        <f t="shared" si="10"/>
        <v>-</v>
      </c>
      <c r="G21" s="180" t="str">
        <f>IF(C8&lt;&gt;"",C8,"")</f>
        <v>Slim</v>
      </c>
      <c r="H21" s="168">
        <v>3</v>
      </c>
      <c r="I21" s="25"/>
      <c r="J21" s="173">
        <v>0</v>
      </c>
      <c r="K21" s="3"/>
      <c r="L21" s="103" t="s">
        <v>15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42"/>
    </row>
    <row r="22" spans="1:34" ht="16.5" thickBot="1">
      <c r="A22" s="41"/>
      <c r="B22" s="144">
        <v>4</v>
      </c>
      <c r="C22" s="145" t="s">
        <v>8</v>
      </c>
      <c r="D22" s="146">
        <v>5</v>
      </c>
      <c r="E22" s="184" t="str">
        <f>IF(C9&lt;&gt;"",C9,"")</f>
        <v>Oehlenberg</v>
      </c>
      <c r="F22" s="185" t="str">
        <f t="shared" si="10"/>
        <v>-</v>
      </c>
      <c r="G22" s="186" t="str">
        <f>IF(C10&lt;&gt;"",C10,"")</f>
        <v>Nellmann</v>
      </c>
      <c r="H22" s="191">
        <v>3</v>
      </c>
      <c r="I22" s="26" t="str">
        <f t="shared" si="7"/>
        <v>:</v>
      </c>
      <c r="J22" s="187">
        <v>0</v>
      </c>
      <c r="K22" s="99"/>
      <c r="L22" s="99" t="s">
        <v>14</v>
      </c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04"/>
    </row>
    <row r="23" spans="1:3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9" ht="12.75">
      <c r="A25" s="160"/>
      <c r="I25"/>
    </row>
    <row r="26" ht="12.75">
      <c r="I26"/>
    </row>
    <row r="27" spans="2:18" ht="12.75">
      <c r="B27" s="116"/>
      <c r="F27" s="116"/>
      <c r="I27"/>
      <c r="K27" s="116"/>
      <c r="R27" s="116"/>
    </row>
    <row r="29" spans="3:28" ht="12.75">
      <c r="C29" s="116"/>
      <c r="F29" s="116"/>
      <c r="I29"/>
      <c r="U29" s="116"/>
      <c r="AB29" s="196"/>
    </row>
    <row r="30" spans="3:28" ht="12.75">
      <c r="C30" s="116"/>
      <c r="F30" s="116"/>
      <c r="I30"/>
      <c r="J30" s="116"/>
      <c r="U30" s="116"/>
      <c r="AB30" s="196"/>
    </row>
    <row r="31" spans="3:28" ht="12.75">
      <c r="C31" s="116"/>
      <c r="F31" s="116"/>
      <c r="I31"/>
      <c r="J31" s="116"/>
      <c r="U31" s="116"/>
      <c r="AB31" s="196"/>
    </row>
    <row r="32" ht="12.75">
      <c r="I32"/>
    </row>
    <row r="33" ht="12.75">
      <c r="I33"/>
    </row>
    <row r="34" ht="12.75">
      <c r="I34"/>
    </row>
    <row r="35" ht="12.75">
      <c r="I35"/>
    </row>
    <row r="36" ht="12.75">
      <c r="I36"/>
    </row>
  </sheetData>
  <sheetProtection/>
  <printOptions/>
  <pageMargins left="0.393700787401575" right="0.196850393700787" top="0.393700787401575" bottom="0.393700787401575" header="0.49212598450000006" footer="0.49212598450000006"/>
  <pageSetup fitToHeight="1" fitToWidth="1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6er-ko Jeder gegen Jeden (Variable Sätze)</dc:title>
  <dc:subject/>
  <dc:creator>Emil Radke</dc:creator>
  <cp:keywords/>
  <dc:description>20.9.2001. Kein optionaler Kennwortschutz.
Eingabe nur in gelben/grauen Zellen möglich.
Die Platzierung wird automatisch nach Eingabe der Satzergebnisse angezeigt.
</dc:description>
  <cp:lastModifiedBy>Grimm</cp:lastModifiedBy>
  <cp:lastPrinted>2000-02-04T11:40:06Z</cp:lastPrinted>
  <dcterms:created xsi:type="dcterms:W3CDTF">1998-04-24T10:22:55Z</dcterms:created>
  <dcterms:modified xsi:type="dcterms:W3CDTF">2010-03-28T18:02:47Z</dcterms:modified>
  <cp:category/>
  <cp:version/>
  <cp:contentType/>
  <cp:contentStatus/>
</cp:coreProperties>
</file>